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reilly/Desktop/Lea Marston Parish Council/AGAR LMPC 23:24/"/>
    </mc:Choice>
  </mc:AlternateContent>
  <xr:revisionPtr revIDLastSave="0" documentId="13_ncr:1_{E6F07C48-0CE8-2A45-B1F3-43FE4BC6EBBD}" xr6:coauthVersionLast="47" xr6:coauthVersionMax="47" xr10:uidLastSave="{00000000-0000-0000-0000-000000000000}"/>
  <bookViews>
    <workbookView xWindow="580" yWindow="680" windowWidth="14500" windowHeight="17260" xr2:uid="{DBBF18FD-F92E-544C-B047-ADA5B441D227}"/>
  </bookViews>
  <sheets>
    <sheet name="Sheet1" sheetId="1" r:id="rId1"/>
  </sheets>
  <externalReferences>
    <externalReference r:id="rId2"/>
  </externalReferences>
  <definedNames>
    <definedName name="_xlnm.Print_Area" localSheetId="0">Sheet1!$A$1:$C$68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1" l="1"/>
  <c r="B11" i="1"/>
  <c r="D67" i="1"/>
  <c r="C16" i="1" l="1"/>
  <c r="B16" i="1"/>
  <c r="B58" i="1" l="1"/>
  <c r="B21" i="1" l="1"/>
  <c r="B53" i="1" l="1"/>
  <c r="B8" i="1"/>
  <c r="B67" i="1"/>
  <c r="B27" i="1" l="1"/>
  <c r="B55" i="1" l="1"/>
  <c r="B57" i="1"/>
  <c r="B59" i="1" s="1"/>
  <c r="D16" i="1" l="1"/>
</calcChain>
</file>

<file path=xl/sharedStrings.xml><?xml version="1.0" encoding="utf-8"?>
<sst xmlns="http://schemas.openxmlformats.org/spreadsheetml/2006/main" count="56" uniqueCount="52">
  <si>
    <t>Cash</t>
  </si>
  <si>
    <t>Precept</t>
  </si>
  <si>
    <t>Cash Banked</t>
  </si>
  <si>
    <t>VAT Output Tax</t>
  </si>
  <si>
    <t>PAYE / NI / RTI</t>
  </si>
  <si>
    <t>Wages &amp; Salaries</t>
  </si>
  <si>
    <t>Other Expenditure</t>
  </si>
  <si>
    <t>Admin Supplies</t>
  </si>
  <si>
    <t>Expenses</t>
  </si>
  <si>
    <t>Maintenance Public Realm</t>
  </si>
  <si>
    <t>Total Balance B/F</t>
  </si>
  <si>
    <t>Total Staff Costs</t>
  </si>
  <si>
    <t>Staff Costs</t>
  </si>
  <si>
    <t>Unity Trust Bank 20445292</t>
  </si>
  <si>
    <t>Community Orchard</t>
  </si>
  <si>
    <t>Printing</t>
  </si>
  <si>
    <t>Unity Trust Bank 20445302</t>
  </si>
  <si>
    <t>Unity Trust Bank 20445315</t>
  </si>
  <si>
    <t xml:space="preserve">Marston Commmunity Meeting </t>
  </si>
  <si>
    <t>Christmas Tree</t>
  </si>
  <si>
    <t>EXPENDITURE</t>
  </si>
  <si>
    <t>INCOME</t>
  </si>
  <si>
    <t>BALANCE BROUGHT FORWARD</t>
  </si>
  <si>
    <t>Other Receipts</t>
  </si>
  <si>
    <t>Total Other Receipts</t>
  </si>
  <si>
    <t>Surplus/deficit for the year</t>
  </si>
  <si>
    <t>Balance brought forward</t>
  </si>
  <si>
    <t>Balance carried forward</t>
  </si>
  <si>
    <t>Outside VAT sale - Turf</t>
  </si>
  <si>
    <t>Church Lane Playground</t>
  </si>
  <si>
    <t>Training</t>
  </si>
  <si>
    <t>WALC Subs</t>
  </si>
  <si>
    <t xml:space="preserve">Internal and External Audit </t>
  </si>
  <si>
    <t>Bank Service Fee</t>
  </si>
  <si>
    <t xml:space="preserve">Capital Assets </t>
  </si>
  <si>
    <t>Website</t>
  </si>
  <si>
    <t>Insurance 23/24</t>
  </si>
  <si>
    <t xml:space="preserve">Total Other Expenditure </t>
  </si>
  <si>
    <t xml:space="preserve">Total All Expenditure </t>
  </si>
  <si>
    <t xml:space="preserve">LEA MARSTON PARISH COUNCIL
Year End Accounts 2023-2024  </t>
  </si>
  <si>
    <t>Interest</t>
  </si>
  <si>
    <t>Annual Parish Assembly</t>
  </si>
  <si>
    <t>Tennis Courts storage and clearing</t>
  </si>
  <si>
    <t>Defibrillators Marston and Lea Marston</t>
  </si>
  <si>
    <t>Water (Community Orchard)</t>
  </si>
  <si>
    <t xml:space="preserve">Professional and Legal Fees </t>
  </si>
  <si>
    <t>Community Events</t>
  </si>
  <si>
    <t>Sec137 Grant</t>
  </si>
  <si>
    <t>Refunds (Payroll - DR salary repayment)</t>
  </si>
  <si>
    <t>VAT</t>
  </si>
  <si>
    <t>Bank Balances 31 March 2024</t>
  </si>
  <si>
    <t>Grants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</si>
</sst>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9" tint="-0.249977111117893"/>
      <name val="Arial"/>
      <family val="2"/>
    </font>
    <font>
      <b/>
      <sz val="11"/>
      <color theme="1"/>
      <name val="Arial"/>
      <family val="2"/>
    </font>
    <font>
      <b/>
      <sz val="11"/>
      <color theme="9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rgb="FF000000"/>
      <name val="Arial"/>
      <family val="2"/>
    </font>
    <font>
      <u/>
      <sz val="11"/>
      <color theme="1"/>
      <name val="Arial"/>
      <family val="2"/>
    </font>
    <font>
      <b/>
      <sz val="11"/>
      <color rgb="FF000000"/>
      <name val="Arial"/>
      <family val="2"/>
    </font>
    <font>
      <u/>
      <sz val="11"/>
      <color rgb="FF000000"/>
      <name val="Arial"/>
      <family val="2"/>
    </font>
    <font>
      <sz val="11"/>
      <color rgb="FF0070C0"/>
      <name val="Arial"/>
      <family val="2"/>
    </font>
    <font>
      <b/>
      <sz val="11"/>
      <color rgb="FF0070C0"/>
      <name val="Arial"/>
      <family val="2"/>
    </font>
    <font>
      <b/>
      <sz val="11"/>
      <color theme="4"/>
      <name val="Arial"/>
      <family val="2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15" fontId="5" fillId="0" borderId="0" xfId="0" applyNumberFormat="1" applyFont="1"/>
    <xf numFmtId="3" fontId="2" fillId="0" borderId="0" xfId="0" applyNumberFormat="1" applyFont="1"/>
    <xf numFmtId="0" fontId="5" fillId="0" borderId="0" xfId="0" applyFont="1" applyAlignment="1">
      <alignment horizontal="right"/>
    </xf>
    <xf numFmtId="4" fontId="10" fillId="0" borderId="0" xfId="0" applyNumberFormat="1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15" fillId="0" borderId="0" xfId="0" applyNumberFormat="1" applyFont="1"/>
    <xf numFmtId="3" fontId="16" fillId="0" borderId="0" xfId="0" applyNumberFormat="1" applyFont="1"/>
    <xf numFmtId="4" fontId="11" fillId="0" borderId="0" xfId="0" applyNumberFormat="1" applyFont="1"/>
    <xf numFmtId="4" fontId="5" fillId="0" borderId="0" xfId="0" applyNumberFormat="1" applyFont="1"/>
    <xf numFmtId="4" fontId="13" fillId="0" borderId="0" xfId="0" applyNumberFormat="1" applyFont="1"/>
    <xf numFmtId="4" fontId="12" fillId="0" borderId="2" xfId="0" applyNumberFormat="1" applyFont="1" applyBorder="1"/>
    <xf numFmtId="4" fontId="5" fillId="0" borderId="2" xfId="0" applyNumberFormat="1" applyFont="1" applyBorder="1"/>
    <xf numFmtId="0" fontId="2" fillId="0" borderId="0" xfId="0" applyFont="1" applyAlignment="1">
      <alignment horizontal="right" vertical="center"/>
    </xf>
    <xf numFmtId="4" fontId="12" fillId="0" borderId="0" xfId="0" applyNumberFormat="1" applyFont="1"/>
    <xf numFmtId="0" fontId="10" fillId="0" borderId="0" xfId="0" applyFont="1" applyAlignment="1">
      <alignment horizontal="right"/>
    </xf>
    <xf numFmtId="4" fontId="5" fillId="0" borderId="1" xfId="0" applyNumberFormat="1" applyFont="1" applyBorder="1"/>
    <xf numFmtId="4" fontId="0" fillId="0" borderId="0" xfId="0" applyNumberFormat="1" applyAlignment="1">
      <alignment horizontal="right" vertical="center"/>
    </xf>
    <xf numFmtId="4" fontId="3" fillId="0" borderId="0" xfId="0" applyNumberFormat="1" applyFont="1"/>
    <xf numFmtId="4" fontId="17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davidreilly/Desktop/Lea%20Marston%20Parish%20Council/AGAR%20LMPC%2023:24/LMPC%20Ledger%2023-24%20update%20180924.xlsx" TargetMode="External"/><Relationship Id="rId1" Type="http://schemas.openxmlformats.org/officeDocument/2006/relationships/externalLinkPath" Target="LMPC%20Ledger%2023-24%20update%201809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3 to 2024 summary"/>
      <sheetName val="20445292 Expenditure"/>
      <sheetName val="20445315"/>
      <sheetName val="20445302"/>
    </sheetNames>
    <sheetDataSet>
      <sheetData sheetId="0" refreshError="1"/>
      <sheetData sheetId="1" refreshError="1"/>
      <sheetData sheetId="2">
        <row r="18">
          <cell r="H18">
            <v>1476.23</v>
          </cell>
        </row>
      </sheetData>
      <sheetData sheetId="3">
        <row r="19">
          <cell r="H19">
            <v>122.22999999999999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8EFB9936-4A83-6541-9E6A-64A6CD748BCC}">
  <we:reference id="wa200002808" version="1.0.0.0" store="ru-RU" storeType="OMEX"/>
  <we:alternateReferences>
    <we:reference id="wa200002808" version="1.0.0.0" store="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F1A1D-5A93-594B-9F2A-8293499F0CA4}">
  <sheetPr>
    <pageSetUpPr fitToPage="1"/>
  </sheetPr>
  <dimension ref="A1:L117"/>
  <sheetViews>
    <sheetView tabSelected="1" zoomScale="101" zoomScaleNormal="133" workbookViewId="0">
      <selection activeCell="B16" sqref="B16"/>
    </sheetView>
  </sheetViews>
  <sheetFormatPr baseColWidth="10" defaultColWidth="10.83203125" defaultRowHeight="14" x14ac:dyDescent="0.15"/>
  <cols>
    <col min="1" max="1" width="53.5" style="1" customWidth="1"/>
    <col min="2" max="2" width="13.1640625" style="1" customWidth="1"/>
    <col min="3" max="3" width="13.33203125" style="1" customWidth="1"/>
    <col min="4" max="4" width="17" style="1" customWidth="1"/>
    <col min="5" max="5" width="13" style="1" customWidth="1"/>
    <col min="6" max="6" width="9.5" style="1" customWidth="1"/>
    <col min="7" max="10" width="10.83203125" style="1"/>
    <col min="11" max="11" width="19.83203125" style="1" customWidth="1"/>
    <col min="12" max="16384" width="10.83203125" style="1"/>
  </cols>
  <sheetData>
    <row r="1" spans="1:11" s="7" customFormat="1" ht="40" customHeight="1" x14ac:dyDescent="0.2">
      <c r="A1" s="31" t="s">
        <v>39</v>
      </c>
      <c r="B1" s="32"/>
    </row>
    <row r="3" spans="1:11" x14ac:dyDescent="0.15">
      <c r="A3" s="4" t="s">
        <v>22</v>
      </c>
      <c r="B3" s="9">
        <v>45016</v>
      </c>
    </row>
    <row r="4" spans="1:11" x14ac:dyDescent="0.15">
      <c r="A4" s="15" t="s">
        <v>13</v>
      </c>
      <c r="B4" s="16">
        <v>17577.900000000001</v>
      </c>
    </row>
    <row r="5" spans="1:11" x14ac:dyDescent="0.15">
      <c r="A5" s="15" t="s">
        <v>16</v>
      </c>
      <c r="B5" s="16">
        <v>373.62</v>
      </c>
    </row>
    <row r="6" spans="1:11" x14ac:dyDescent="0.15">
      <c r="A6" s="15" t="s">
        <v>17</v>
      </c>
      <c r="B6" s="16">
        <v>59952.77</v>
      </c>
    </row>
    <row r="7" spans="1:11" x14ac:dyDescent="0.15">
      <c r="A7" s="24" t="s">
        <v>0</v>
      </c>
      <c r="B7" s="16">
        <v>0</v>
      </c>
    </row>
    <row r="8" spans="1:11" x14ac:dyDescent="0.15">
      <c r="A8" s="11" t="s">
        <v>10</v>
      </c>
      <c r="B8" s="23">
        <f>SUM(B4:B7)</f>
        <v>77904.289999999994</v>
      </c>
      <c r="C8" s="16"/>
      <c r="F8" s="3"/>
      <c r="K8" s="2"/>
    </row>
    <row r="9" spans="1:11" x14ac:dyDescent="0.15">
      <c r="B9" s="16"/>
    </row>
    <row r="10" spans="1:11" x14ac:dyDescent="0.15">
      <c r="A10" s="4" t="s">
        <v>21</v>
      </c>
      <c r="B10" s="16"/>
    </row>
    <row r="11" spans="1:11" x14ac:dyDescent="0.15">
      <c r="A11" s="1" t="s">
        <v>1</v>
      </c>
      <c r="B11" s="20">
        <f>6187.53*2</f>
        <v>12375.06</v>
      </c>
      <c r="D11" s="20"/>
      <c r="E11" s="20"/>
    </row>
    <row r="12" spans="1:11" x14ac:dyDescent="0.15">
      <c r="B12" s="16"/>
    </row>
    <row r="13" spans="1:11" x14ac:dyDescent="0.15">
      <c r="A13" s="4" t="s">
        <v>23</v>
      </c>
      <c r="B13" s="16"/>
    </row>
    <row r="14" spans="1:11" x14ac:dyDescent="0.15">
      <c r="A14" s="8" t="s">
        <v>2</v>
      </c>
      <c r="B14" s="12">
        <v>0</v>
      </c>
      <c r="G14" s="8"/>
      <c r="H14" s="2"/>
      <c r="I14" s="2"/>
    </row>
    <row r="15" spans="1:11" x14ac:dyDescent="0.15">
      <c r="A15" s="8" t="s">
        <v>51</v>
      </c>
      <c r="B15" s="12">
        <f>75000+350+500</f>
        <v>75850</v>
      </c>
      <c r="G15" s="8"/>
      <c r="H15" s="2"/>
      <c r="I15" s="2"/>
    </row>
    <row r="16" spans="1:11" x14ac:dyDescent="0.15">
      <c r="A16" s="8" t="s">
        <v>40</v>
      </c>
      <c r="B16" s="16">
        <f>'[1]20445315'!$H$18+'[1]20445302'!$H$19</f>
        <v>1598.46</v>
      </c>
      <c r="C16" s="16">
        <f>'[1]20445315'!$H$18+'[1]20445302'!$H$19</f>
        <v>1598.46</v>
      </c>
      <c r="D16" s="16">
        <f>C16-B16</f>
        <v>0</v>
      </c>
      <c r="G16" s="8"/>
      <c r="H16" s="2"/>
      <c r="I16" s="2"/>
    </row>
    <row r="17" spans="1:12" x14ac:dyDescent="0.15">
      <c r="A17" s="8" t="s">
        <v>3</v>
      </c>
      <c r="B17" s="12">
        <v>14895.58</v>
      </c>
      <c r="G17" s="8"/>
      <c r="H17" s="2"/>
      <c r="I17" s="2"/>
    </row>
    <row r="18" spans="1:12" x14ac:dyDescent="0.15">
      <c r="A18" s="8" t="s">
        <v>28</v>
      </c>
      <c r="B18" s="12">
        <v>0</v>
      </c>
      <c r="G18" s="8"/>
      <c r="H18" s="2"/>
      <c r="I18" s="2"/>
    </row>
    <row r="19" spans="1:12" x14ac:dyDescent="0.15">
      <c r="A19" s="8" t="s">
        <v>48</v>
      </c>
      <c r="B19" s="12">
        <v>333.7</v>
      </c>
      <c r="G19" s="8"/>
      <c r="H19" s="2"/>
      <c r="I19" s="2"/>
    </row>
    <row r="20" spans="1:12" x14ac:dyDescent="0.15">
      <c r="A20" s="8"/>
      <c r="B20" s="12"/>
      <c r="G20" s="8"/>
      <c r="H20" s="2"/>
      <c r="I20" s="2"/>
    </row>
    <row r="21" spans="1:12" x14ac:dyDescent="0.15">
      <c r="A21" s="11" t="s">
        <v>24</v>
      </c>
      <c r="B21" s="23">
        <f>SUM(B14:B20)</f>
        <v>92677.74</v>
      </c>
    </row>
    <row r="22" spans="1:12" x14ac:dyDescent="0.15">
      <c r="B22" s="19"/>
      <c r="E22" s="2"/>
    </row>
    <row r="23" spans="1:12" x14ac:dyDescent="0.15">
      <c r="A23" s="4" t="s">
        <v>20</v>
      </c>
      <c r="B23" s="16"/>
      <c r="E23" s="16"/>
    </row>
    <row r="24" spans="1:12" x14ac:dyDescent="0.15">
      <c r="A24" s="4" t="s">
        <v>12</v>
      </c>
      <c r="B24" s="16"/>
    </row>
    <row r="25" spans="1:12" x14ac:dyDescent="0.15">
      <c r="A25" s="8" t="s">
        <v>5</v>
      </c>
      <c r="B25" s="12">
        <v>-3751.1999999999989</v>
      </c>
      <c r="C25" s="2"/>
    </row>
    <row r="26" spans="1:12" x14ac:dyDescent="0.15">
      <c r="A26" s="8" t="s">
        <v>4</v>
      </c>
      <c r="B26" s="12">
        <v>-1932.1</v>
      </c>
      <c r="C26" s="2"/>
    </row>
    <row r="27" spans="1:12" x14ac:dyDescent="0.15">
      <c r="A27" s="11" t="s">
        <v>11</v>
      </c>
      <c r="B27" s="22">
        <f>SUM(B25:B26)</f>
        <v>-5683.2999999999993</v>
      </c>
      <c r="C27" s="2"/>
    </row>
    <row r="28" spans="1:12" x14ac:dyDescent="0.15">
      <c r="A28" s="8"/>
      <c r="B28" s="21"/>
      <c r="C28" s="2"/>
    </row>
    <row r="29" spans="1:12" x14ac:dyDescent="0.15">
      <c r="A29" s="4" t="s">
        <v>6</v>
      </c>
      <c r="B29" s="16"/>
      <c r="C29" s="2"/>
    </row>
    <row r="30" spans="1:12" x14ac:dyDescent="0.15">
      <c r="A30" s="8" t="s">
        <v>33</v>
      </c>
      <c r="B30" s="12">
        <v>-54</v>
      </c>
      <c r="C30" s="29"/>
      <c r="J30" s="8"/>
      <c r="L30" s="8"/>
    </row>
    <row r="31" spans="1:12" x14ac:dyDescent="0.15">
      <c r="A31" s="8" t="s">
        <v>31</v>
      </c>
      <c r="B31" s="12">
        <v>-195.88</v>
      </c>
      <c r="C31" s="29"/>
      <c r="J31" s="8"/>
      <c r="L31" s="8"/>
    </row>
    <row r="32" spans="1:12" x14ac:dyDescent="0.15">
      <c r="A32" s="8" t="s">
        <v>14</v>
      </c>
      <c r="B32" s="12">
        <v>-150</v>
      </c>
      <c r="C32" s="29"/>
      <c r="J32" s="8"/>
      <c r="L32" s="8"/>
    </row>
    <row r="33" spans="1:12" x14ac:dyDescent="0.15">
      <c r="A33" s="8" t="s">
        <v>44</v>
      </c>
      <c r="B33" s="12">
        <v>-563.52</v>
      </c>
      <c r="C33" s="29"/>
      <c r="I33" s="8"/>
      <c r="J33" s="8"/>
      <c r="L33" s="8"/>
    </row>
    <row r="34" spans="1:12" x14ac:dyDescent="0.15">
      <c r="A34" s="8" t="s">
        <v>29</v>
      </c>
      <c r="B34" s="12">
        <v>-71730.06</v>
      </c>
      <c r="C34" s="29"/>
      <c r="I34" s="8"/>
      <c r="J34" s="8"/>
      <c r="L34" s="8"/>
    </row>
    <row r="35" spans="1:12" x14ac:dyDescent="0.15">
      <c r="A35" s="8" t="s">
        <v>46</v>
      </c>
      <c r="B35" s="12">
        <v>-8601.7899999999991</v>
      </c>
      <c r="C35" s="29"/>
      <c r="I35" s="8"/>
      <c r="J35" s="8"/>
      <c r="L35" s="8"/>
    </row>
    <row r="36" spans="1:12" x14ac:dyDescent="0.15">
      <c r="A36" s="8" t="s">
        <v>41</v>
      </c>
      <c r="B36" s="12">
        <v>0</v>
      </c>
      <c r="C36" s="2"/>
      <c r="I36" s="8"/>
      <c r="J36" s="8"/>
      <c r="L36" s="8"/>
    </row>
    <row r="37" spans="1:12" x14ac:dyDescent="0.15">
      <c r="A37" s="8" t="s">
        <v>7</v>
      </c>
      <c r="B37" s="12">
        <v>-251.33999999999997</v>
      </c>
      <c r="C37" s="29"/>
      <c r="I37" s="8"/>
      <c r="J37" s="8"/>
      <c r="L37" s="8"/>
    </row>
    <row r="38" spans="1:12" x14ac:dyDescent="0.15">
      <c r="A38" s="8" t="s">
        <v>35</v>
      </c>
      <c r="B38" s="12">
        <v>0</v>
      </c>
      <c r="C38" s="2"/>
      <c r="I38" s="8"/>
      <c r="J38" s="8"/>
      <c r="L38" s="8"/>
    </row>
    <row r="39" spans="1:12" x14ac:dyDescent="0.15">
      <c r="A39" s="8" t="s">
        <v>8</v>
      </c>
      <c r="B39" s="12">
        <v>0</v>
      </c>
      <c r="C39" s="2"/>
      <c r="I39" s="8"/>
      <c r="J39" s="8"/>
      <c r="L39" s="8"/>
    </row>
    <row r="40" spans="1:12" ht="16" x14ac:dyDescent="0.15">
      <c r="A40" s="8" t="s">
        <v>36</v>
      </c>
      <c r="B40" s="28">
        <v>-681.73</v>
      </c>
      <c r="C40" s="29"/>
      <c r="J40" s="8"/>
      <c r="L40" s="8"/>
    </row>
    <row r="41" spans="1:12" x14ac:dyDescent="0.15">
      <c r="A41" s="8" t="s">
        <v>18</v>
      </c>
      <c r="B41" s="12">
        <v>0</v>
      </c>
      <c r="C41" s="2"/>
      <c r="J41" s="8"/>
      <c r="L41" s="8"/>
    </row>
    <row r="42" spans="1:12" x14ac:dyDescent="0.15">
      <c r="A42" s="8" t="s">
        <v>9</v>
      </c>
      <c r="B42" s="12">
        <v>-565.79999999999995</v>
      </c>
      <c r="C42" s="29"/>
      <c r="J42" s="8"/>
      <c r="L42" s="8"/>
    </row>
    <row r="43" spans="1:12" x14ac:dyDescent="0.15">
      <c r="A43" s="8" t="s">
        <v>42</v>
      </c>
      <c r="B43" s="12">
        <v>0</v>
      </c>
      <c r="C43" s="2"/>
      <c r="J43" s="8"/>
      <c r="L43" s="8"/>
    </row>
    <row r="44" spans="1:12" x14ac:dyDescent="0.15">
      <c r="A44" s="8" t="s">
        <v>19</v>
      </c>
      <c r="B44" s="12">
        <v>0</v>
      </c>
      <c r="C44" s="29"/>
      <c r="G44" s="8"/>
      <c r="J44" s="8"/>
      <c r="L44" s="8"/>
    </row>
    <row r="45" spans="1:12" x14ac:dyDescent="0.15">
      <c r="A45" s="8" t="s">
        <v>15</v>
      </c>
      <c r="B45" s="12">
        <v>0</v>
      </c>
      <c r="C45" s="2"/>
      <c r="G45" s="8"/>
      <c r="J45" s="8"/>
      <c r="L45" s="8"/>
    </row>
    <row r="46" spans="1:12" x14ac:dyDescent="0.15">
      <c r="A46" s="8" t="s">
        <v>32</v>
      </c>
      <c r="B46" s="12">
        <v>-252</v>
      </c>
      <c r="C46" s="29"/>
      <c r="G46" s="8"/>
      <c r="J46" s="8"/>
      <c r="L46" s="8"/>
    </row>
    <row r="47" spans="1:12" x14ac:dyDescent="0.15">
      <c r="A47" s="8" t="s">
        <v>45</v>
      </c>
      <c r="B47" s="12">
        <v>-513.91999999999996</v>
      </c>
      <c r="C47" s="29"/>
      <c r="D47" s="16"/>
      <c r="J47" s="8"/>
      <c r="L47" s="8"/>
    </row>
    <row r="48" spans="1:12" x14ac:dyDescent="0.15">
      <c r="A48" s="8" t="s">
        <v>47</v>
      </c>
      <c r="B48" s="12">
        <v>-797.61</v>
      </c>
      <c r="C48" s="29"/>
      <c r="J48" s="8"/>
      <c r="L48" s="8"/>
    </row>
    <row r="49" spans="1:12" x14ac:dyDescent="0.15">
      <c r="A49" s="8" t="s">
        <v>30</v>
      </c>
      <c r="B49" s="12">
        <v>0</v>
      </c>
      <c r="C49" s="29"/>
      <c r="J49" s="8"/>
      <c r="L49" s="8"/>
    </row>
    <row r="50" spans="1:12" x14ac:dyDescent="0.15">
      <c r="A50" s="8" t="s">
        <v>34</v>
      </c>
      <c r="B50" s="12">
        <v>-4003.69</v>
      </c>
      <c r="C50" s="29"/>
      <c r="J50" s="8"/>
      <c r="L50" s="8"/>
    </row>
    <row r="51" spans="1:12" x14ac:dyDescent="0.15">
      <c r="A51" s="8" t="s">
        <v>43</v>
      </c>
      <c r="B51" s="12">
        <v>0</v>
      </c>
      <c r="C51" s="29"/>
      <c r="J51" s="8"/>
      <c r="L51" s="8"/>
    </row>
    <row r="52" spans="1:12" x14ac:dyDescent="0.15">
      <c r="A52" s="8" t="s">
        <v>49</v>
      </c>
      <c r="B52" s="12"/>
      <c r="C52" s="29"/>
      <c r="J52" s="8"/>
      <c r="L52" s="8"/>
    </row>
    <row r="53" spans="1:12" x14ac:dyDescent="0.15">
      <c r="A53" s="26" t="s">
        <v>37</v>
      </c>
      <c r="B53" s="22">
        <f>SUM(B30:B52)</f>
        <v>-88361.339999999982</v>
      </c>
      <c r="C53" s="29"/>
      <c r="J53" s="8"/>
      <c r="L53" s="8"/>
    </row>
    <row r="54" spans="1:12" x14ac:dyDescent="0.15">
      <c r="A54" s="13"/>
      <c r="B54" s="25"/>
      <c r="C54" s="29"/>
      <c r="J54" s="8"/>
      <c r="L54" s="8"/>
    </row>
    <row r="55" spans="1:12" x14ac:dyDescent="0.15">
      <c r="A55" s="13" t="s">
        <v>38</v>
      </c>
      <c r="B55" s="22">
        <f>B53+B27</f>
        <v>-94044.639999999985</v>
      </c>
      <c r="C55" s="29"/>
      <c r="J55" s="8"/>
      <c r="L55" s="8"/>
    </row>
    <row r="56" spans="1:12" x14ac:dyDescent="0.15">
      <c r="B56" s="19"/>
      <c r="C56" s="29"/>
      <c r="E56" s="2"/>
      <c r="J56" s="8"/>
      <c r="L56" s="8"/>
    </row>
    <row r="57" spans="1:12" x14ac:dyDescent="0.15">
      <c r="A57" s="1" t="s">
        <v>25</v>
      </c>
      <c r="B57" s="16">
        <f>B11+B21+B55</f>
        <v>11008.160000000018</v>
      </c>
      <c r="E57" s="2"/>
      <c r="J57" s="8"/>
      <c r="L57" s="8"/>
    </row>
    <row r="58" spans="1:12" x14ac:dyDescent="0.15">
      <c r="A58" s="1" t="s">
        <v>26</v>
      </c>
      <c r="B58" s="16">
        <f>B8</f>
        <v>77904.289999999994</v>
      </c>
      <c r="E58" s="2"/>
      <c r="J58" s="8"/>
      <c r="L58" s="8"/>
    </row>
    <row r="59" spans="1:12" ht="15" thickBot="1" x14ac:dyDescent="0.2">
      <c r="A59" s="1" t="s">
        <v>27</v>
      </c>
      <c r="B59" s="27">
        <f>B58+B57</f>
        <v>88912.450000000012</v>
      </c>
      <c r="E59" s="2"/>
      <c r="J59" s="8"/>
      <c r="L59" s="8"/>
    </row>
    <row r="60" spans="1:12" ht="15" thickTop="1" x14ac:dyDescent="0.15">
      <c r="B60" s="19"/>
      <c r="E60" s="2"/>
      <c r="J60" s="8"/>
      <c r="L60" s="8"/>
    </row>
    <row r="61" spans="1:12" x14ac:dyDescent="0.15">
      <c r="A61" s="4" t="s">
        <v>50</v>
      </c>
      <c r="B61" s="16"/>
      <c r="E61" s="14"/>
      <c r="K61" s="4"/>
    </row>
    <row r="62" spans="1:12" x14ac:dyDescent="0.15">
      <c r="A62" s="4"/>
      <c r="B62" s="16"/>
      <c r="E62" s="14"/>
      <c r="K62" s="4"/>
    </row>
    <row r="63" spans="1:12" x14ac:dyDescent="0.15">
      <c r="A63" s="15" t="s">
        <v>13</v>
      </c>
      <c r="B63" s="16">
        <v>34847.61</v>
      </c>
      <c r="C63" s="16"/>
      <c r="D63" s="16"/>
      <c r="E63" s="14"/>
      <c r="K63" s="4"/>
    </row>
    <row r="64" spans="1:12" x14ac:dyDescent="0.15">
      <c r="A64" s="15" t="s">
        <v>16</v>
      </c>
      <c r="B64" s="16">
        <v>4635.8500000000004</v>
      </c>
      <c r="C64" s="16"/>
      <c r="D64" s="16"/>
      <c r="E64" s="17"/>
      <c r="F64" s="5"/>
    </row>
    <row r="65" spans="1:5" x14ac:dyDescent="0.15">
      <c r="A65" s="15" t="s">
        <v>17</v>
      </c>
      <c r="B65" s="16">
        <v>49429</v>
      </c>
      <c r="C65" s="16"/>
      <c r="D65" s="10"/>
      <c r="E65" s="18"/>
    </row>
    <row r="66" spans="1:5" x14ac:dyDescent="0.15">
      <c r="A66" s="24" t="s">
        <v>0</v>
      </c>
      <c r="B66" s="16">
        <v>0</v>
      </c>
      <c r="C66" s="16"/>
    </row>
    <row r="67" spans="1:5" ht="15" thickBot="1" x14ac:dyDescent="0.2">
      <c r="B67" s="27">
        <f>SUM(B63:B66)</f>
        <v>88912.459999999992</v>
      </c>
      <c r="C67" s="30"/>
      <c r="D67" s="1">
        <f>77904-77621</f>
        <v>283</v>
      </c>
    </row>
    <row r="68" spans="1:5" ht="15" thickTop="1" x14ac:dyDescent="0.15"/>
    <row r="69" spans="1:5" ht="16" x14ac:dyDescent="0.2">
      <c r="A69" s="6"/>
      <c r="B69" s="6"/>
      <c r="C69" s="6"/>
      <c r="D69" s="6"/>
      <c r="E69" s="6"/>
    </row>
    <row r="74" spans="1:5" x14ac:dyDescent="0.15">
      <c r="A74" s="8"/>
      <c r="B74" s="8"/>
    </row>
    <row r="75" spans="1:5" x14ac:dyDescent="0.15">
      <c r="A75" s="8"/>
      <c r="B75" s="8"/>
    </row>
    <row r="76" spans="1:5" x14ac:dyDescent="0.15">
      <c r="A76" s="8"/>
      <c r="B76" s="8"/>
    </row>
    <row r="77" spans="1:5" x14ac:dyDescent="0.15">
      <c r="A77" s="8"/>
      <c r="B77" s="8"/>
    </row>
    <row r="78" spans="1:5" x14ac:dyDescent="0.15">
      <c r="A78" s="8"/>
      <c r="B78" s="8"/>
    </row>
    <row r="79" spans="1:5" x14ac:dyDescent="0.15">
      <c r="A79" s="8"/>
      <c r="B79" s="8"/>
    </row>
    <row r="80" spans="1:5" x14ac:dyDescent="0.15">
      <c r="A80" s="8"/>
      <c r="B80" s="8"/>
    </row>
    <row r="81" spans="1:2" x14ac:dyDescent="0.15">
      <c r="A81" s="8"/>
      <c r="B81" s="8"/>
    </row>
    <row r="82" spans="1:2" x14ac:dyDescent="0.15">
      <c r="A82" s="8"/>
      <c r="B82" s="8"/>
    </row>
    <row r="83" spans="1:2" x14ac:dyDescent="0.15">
      <c r="A83" s="8"/>
      <c r="B83" s="8"/>
    </row>
    <row r="84" spans="1:2" x14ac:dyDescent="0.15">
      <c r="A84" s="8"/>
      <c r="B84" s="8"/>
    </row>
    <row r="85" spans="1:2" x14ac:dyDescent="0.15">
      <c r="A85" s="8"/>
      <c r="B85" s="8"/>
    </row>
    <row r="86" spans="1:2" x14ac:dyDescent="0.15">
      <c r="A86" s="8"/>
      <c r="B86" s="8"/>
    </row>
    <row r="87" spans="1:2" x14ac:dyDescent="0.15">
      <c r="A87" s="8"/>
      <c r="B87" s="8"/>
    </row>
    <row r="88" spans="1:2" x14ac:dyDescent="0.15">
      <c r="A88" s="8"/>
      <c r="B88" s="8"/>
    </row>
    <row r="89" spans="1:2" x14ac:dyDescent="0.15">
      <c r="A89" s="8"/>
      <c r="B89" s="8"/>
    </row>
    <row r="90" spans="1:2" x14ac:dyDescent="0.15">
      <c r="A90" s="8"/>
      <c r="B90" s="8"/>
    </row>
    <row r="91" spans="1:2" x14ac:dyDescent="0.15">
      <c r="A91" s="8"/>
      <c r="B91" s="8"/>
    </row>
    <row r="92" spans="1:2" x14ac:dyDescent="0.15">
      <c r="A92" s="8"/>
      <c r="B92" s="8"/>
    </row>
    <row r="93" spans="1:2" x14ac:dyDescent="0.15">
      <c r="A93" s="8"/>
      <c r="B93" s="8"/>
    </row>
    <row r="94" spans="1:2" x14ac:dyDescent="0.15">
      <c r="A94" s="8"/>
      <c r="B94" s="8"/>
    </row>
    <row r="95" spans="1:2" x14ac:dyDescent="0.15">
      <c r="A95" s="8"/>
      <c r="B95" s="8"/>
    </row>
    <row r="96" spans="1:2" x14ac:dyDescent="0.15">
      <c r="A96" s="8"/>
      <c r="B96" s="8"/>
    </row>
    <row r="97" spans="1:2" x14ac:dyDescent="0.15">
      <c r="A97" s="8"/>
      <c r="B97" s="8"/>
    </row>
    <row r="98" spans="1:2" x14ac:dyDescent="0.15">
      <c r="A98" s="8"/>
      <c r="B98" s="8"/>
    </row>
    <row r="99" spans="1:2" x14ac:dyDescent="0.15">
      <c r="A99" s="8"/>
      <c r="B99" s="8"/>
    </row>
    <row r="104" spans="1:2" x14ac:dyDescent="0.15">
      <c r="A104" s="8"/>
      <c r="B104" s="8"/>
    </row>
    <row r="105" spans="1:2" x14ac:dyDescent="0.15">
      <c r="A105" s="8"/>
      <c r="B105" s="8"/>
    </row>
    <row r="106" spans="1:2" x14ac:dyDescent="0.15">
      <c r="A106" s="8"/>
      <c r="B106" s="8"/>
    </row>
    <row r="107" spans="1:2" x14ac:dyDescent="0.15">
      <c r="A107" s="8"/>
      <c r="B107" s="8"/>
    </row>
    <row r="108" spans="1:2" x14ac:dyDescent="0.15">
      <c r="A108" s="8"/>
      <c r="B108" s="8"/>
    </row>
    <row r="109" spans="1:2" x14ac:dyDescent="0.15">
      <c r="A109" s="8"/>
      <c r="B109" s="8"/>
    </row>
    <row r="110" spans="1:2" x14ac:dyDescent="0.15">
      <c r="A110" s="8"/>
      <c r="B110" s="8"/>
    </row>
    <row r="111" spans="1:2" x14ac:dyDescent="0.15">
      <c r="A111" s="8"/>
      <c r="B111" s="8"/>
    </row>
    <row r="112" spans="1:2" x14ac:dyDescent="0.15">
      <c r="A112" s="8"/>
      <c r="B112" s="8"/>
    </row>
    <row r="113" spans="1:2" x14ac:dyDescent="0.15">
      <c r="A113" s="8"/>
      <c r="B113" s="8"/>
    </row>
    <row r="114" spans="1:2" x14ac:dyDescent="0.15">
      <c r="A114" s="8"/>
      <c r="B114" s="8"/>
    </row>
    <row r="115" spans="1:2" x14ac:dyDescent="0.15">
      <c r="A115" s="8"/>
      <c r="B115" s="8"/>
    </row>
    <row r="116" spans="1:2" x14ac:dyDescent="0.15">
      <c r="A116" s="8"/>
      <c r="B116" s="8"/>
    </row>
    <row r="117" spans="1:2" x14ac:dyDescent="0.15">
      <c r="A117" s="8"/>
      <c r="B117" s="8"/>
    </row>
  </sheetData>
  <mergeCells count="1">
    <mergeCell ref="A1:B1"/>
  </mergeCells>
  <phoneticPr fontId="1" type="noConversion"/>
  <conditionalFormatting sqref="B67">
    <cfRule type="cellIs" dxfId="0" priority="1" operator="equal">
      <formula>$B$59</formula>
    </cfRule>
  </conditionalFormatting>
  <pageMargins left="0.7" right="0.7" top="0.75" bottom="0.75" header="0.3" footer="0.3"/>
  <pageSetup paperSize="9" scale="80" orientation="portrait" horizontalDpi="0" verticalDpi="0" copies="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Reilly</dc:creator>
  <cp:lastModifiedBy>David Reilly</cp:lastModifiedBy>
  <cp:lastPrinted>2024-07-24T14:17:39Z</cp:lastPrinted>
  <dcterms:created xsi:type="dcterms:W3CDTF">2021-04-05T16:02:05Z</dcterms:created>
  <dcterms:modified xsi:type="dcterms:W3CDTF">2024-09-18T17:00:09Z</dcterms:modified>
</cp:coreProperties>
</file>